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9724544" localSheetId="0">'0503723'!$B$280:$L$280</definedName>
    <definedName name="TR_30200300711_2339724546" localSheetId="0">'0503723'!$B$281:$L$281</definedName>
    <definedName name="TR_30200300711_2339724547" localSheetId="0">'0503723'!$B$282:$L$282</definedName>
    <definedName name="TR_30200300711_2339724548" localSheetId="0">'0503723'!$B$283:$L$283</definedName>
    <definedName name="TR_30200300711_2339724549" localSheetId="0">'0503723'!$B$284:$L$284</definedName>
    <definedName name="TR_30200300711_2339724551" localSheetId="0">'0503723'!$B$285:$L$285</definedName>
    <definedName name="TR_30200300711_2339724552" localSheetId="0">'0503723'!$B$286:$L$286</definedName>
    <definedName name="TR_30200300711_2339724553" localSheetId="0">'0503723'!$B$287:$L$287</definedName>
    <definedName name="TR_30200300711_2339724554" localSheetId="0">'0503723'!$B$288:$L$288</definedName>
    <definedName name="TR_30200300711_2339724556" localSheetId="0">'0503723'!$B$289:$L$289</definedName>
    <definedName name="TR_30200300711_2339724557" localSheetId="0">'0503723'!$B$290:$L$290</definedName>
    <definedName name="TR_30200300711_2339724558" localSheetId="0">'0503723'!$B$291:$L$291</definedName>
    <definedName name="TR_30200300711_2339724560" localSheetId="0">'0503723'!$B$292:$L$292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J244"/>
  <c r="I244"/>
  <c r="J240"/>
  <c r="I240"/>
  <c r="J238"/>
  <c r="J237" s="1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J76" s="1"/>
  <c r="J74" s="1"/>
  <c r="I81"/>
  <c r="I76" s="1"/>
  <c r="I74" s="1"/>
  <c r="J66"/>
  <c r="I66"/>
  <c r="J59"/>
  <c r="I59"/>
  <c r="J51"/>
  <c r="I51"/>
  <c r="J44"/>
  <c r="J17" s="1"/>
  <c r="I44"/>
  <c r="I17" s="1"/>
  <c r="J32"/>
  <c r="I32"/>
  <c r="J19"/>
  <c r="I19"/>
  <c r="I237" l="1"/>
  <c r="I16"/>
  <c r="J16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<sst xmlns="http://schemas.openxmlformats.org/spreadsheetml/2006/main" count="810" uniqueCount="641">
  <si>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</si>
  <si>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</si>
  <si>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</si>
  <si>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</si>
  <si>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</si>
  <si>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</si>
  <si>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</si>
  <si>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</si>
  <si>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</si>
  <si>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</si>
  <si>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</si>
  <si>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</si>
  <si>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</si>
  <si>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</si>
  <si>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</si>
  <si>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</si>
  <si>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</si>
  <si>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</si>
  <si>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</si>
  <si>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</si>
  <si>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</si>
  <si>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</si>
  <si>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по ОКПО </t>
  </si>
  <si>
    <t>38924178</t>
  </si>
  <si>
    <t>VRO</t>
  </si>
  <si>
    <t>ExecutorPhone</t>
  </si>
  <si>
    <t>Обособленное подразделение</t>
  </si>
  <si>
    <t>3128030117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</si>
  <si>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</si>
  <si>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</si>
  <si>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</si>
  <si>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</si>
  <si>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</si>
  <si>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</si>
  <si>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</si>
  <si>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</si>
  <si>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</si>
  <si>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</si>
  <si>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</si>
  <si>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</si>
  <si>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</si>
  <si>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</si>
  <si>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</si>
  <si>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</si>
  <si>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</si>
  <si>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</si>
  <si>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</si>
  <si>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</si>
  <si>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</si>
  <si>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</si>
  <si>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</si>
  <si>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</si>
  <si>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</si>
  <si>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</si>
  <si>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</si>
  <si>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</si>
  <si>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</si>
  <si>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</si>
  <si>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</si>
  <si>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</si>
  <si>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</si>
  <si>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</si>
  <si>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</si>
  <si>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</si>
  <si>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</si>
  <si>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</si>
  <si>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</si>
  <si>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</si>
  <si>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</si>
  <si>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</si>
  <si>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</si>
  <si>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</si>
  <si>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</si>
  <si>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</si>
  <si>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</si>
  <si>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</si>
  <si>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</si>
  <si>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</si>
  <si>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</si>
  <si>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</si>
  <si>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</si>
  <si>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</si>
  <si>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</si>
  <si>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</si>
  <si>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</si>
  <si>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</si>
  <si>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</si>
  <si>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</si>
  <si>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</si>
  <si>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</si>
  <si>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</si>
  <si>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</si>
  <si>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</si>
  <si>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</si>
  <si>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</si>
  <si>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</si>
  <si>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</si>
  <si>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</si>
  <si>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</si>
  <si>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</si>
  <si>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</si>
  <si>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</si>
  <si>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</si>
  <si>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</si>
  <si>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</si>
  <si>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</si>
  <si>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</si>
  <si>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</si>
  <si>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</si>
  <si>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</si>
  <si>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</si>
  <si>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</si>
  <si>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</si>
  <si>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</si>
  <si>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</si>
  <si>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</si>
  <si>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</si>
  <si>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</si>
  <si>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</si>
  <si>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</si>
  <si>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</si>
  <si>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</si>
  <si>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</si>
  <si>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</si>
  <si>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</si>
  <si>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</si>
  <si>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</si>
  <si>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</si>
  <si>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</si>
  <si>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</si>
  <si>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</si>
  <si>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</si>
  <si>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</si>
  <si>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</si>
  <si>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</si>
  <si>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</si>
  <si>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</si>
  <si>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</si>
  <si>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</si>
  <si>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</si>
  <si>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</si>
  <si>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</si>
  <si>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</si>
  <si>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</si>
  <si>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</si>
  <si>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</si>
  <si>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</si>
  <si>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</si>
  <si>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</si>
  <si>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</si>
  <si>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</si>
  <si>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</si>
  <si>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</si>
  <si>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</si>
  <si>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</si>
  <si>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</si>
  <si>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</si>
  <si>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</si>
  <si>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</si>
  <si>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</si>
  <si>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</si>
  <si>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</si>
  <si>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</si>
  <si>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</si>
  <si>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</si>
  <si>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</si>
  <si>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</si>
  <si>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</si>
  <si>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</si>
  <si>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</si>
  <si>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</si>
  <si>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</si>
  <si>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</si>
  <si>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</si>
  <si>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</si>
  <si>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</si>
  <si>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</si>
  <si>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</si>
  <si>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</si>
  <si>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</si>
  <si>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</si>
  <si>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</si>
  <si>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</si>
  <si>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</si>
  <si>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</si>
  <si>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</si>
  <si>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</si>
  <si>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</si>
  <si>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</si>
  <si>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</si>
  <si>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</si>
  <si>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</si>
  <si>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</si>
  <si>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</si>
  <si>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</si>
  <si>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</si>
  <si>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</si>
  <si>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</si>
  <si>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</si>
  <si>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</si>
  <si>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</si>
  <si>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</si>
  <si>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</si>
  <si>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</si>
  <si>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</si>
  <si>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</si>
  <si>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</si>
  <si>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</si>
  <si>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</si>
  <si>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</si>
  <si>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</si>
  <si>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</si>
  <si>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</si>
  <si>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</si>
  <si>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</si>
  <si>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</si>
  <si>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</si>
  <si>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</si>
  <si>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</si>
  <si>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</si>
  <si>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</si>
  <si>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</si>
  <si>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</si>
  <si>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</si>
  <si>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</si>
  <si>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</si>
  <si>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</si>
  <si>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</si>
  <si>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</si>
  <si>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</si>
  <si>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</si>
  <si>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</si>
  <si>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</si>
  <si>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</si>
  <si>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</si>
  <si>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</si>
  <si>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</si>
  <si>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</si>
  <si>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</si>
  <si>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</si>
  <si>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</si>
  <si>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</si>
  <si>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</si>
  <si>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</si>
  <si>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</si>
  <si>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</si>
  <si>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</si>
  <si>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</si>
  <si>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</si>
  <si>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</si>
  <si>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</si>
  <si>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</si>
  <si>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</si>
  <si>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</si>
  <si>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</si>
  <si>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</si>
  <si>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</si>
  <si>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</si>
  <si>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</si>
  <si>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</si>
  <si>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</si>
  <si>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</si>
  <si>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</si>
  <si>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</si>
  <si>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</si>
  <si>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</si>
  <si>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</si>
  <si>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</si>
  <si>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</si>
  <si>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</si>
  <si>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</si>
  <si>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</si>
  <si>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</si>
  <si>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</si>
  <si>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</si>
  <si>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</si>
  <si>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</si>
  <si>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</si>
  <si>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</si>
  <si>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</si>
  <si>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</si>
  <si>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</si>
  <si>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</si>
  <si>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</si>
  <si>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</si>
  <si>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</si>
  <si>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</si>
  <si>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</si>
  <si>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</si>
  <si>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</si>
  <si>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</si>
  <si>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</si>
  <si>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</si>
  <si>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</si>
  <si>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</si>
  <si>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</si>
  <si>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</si>
  <si>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</si>
  <si>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</si>
  <si>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</si>
  <si>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</si>
  <si>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</si>
  <si>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</si>
  <si>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</si>
  <si>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</si>
  <si>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</si>
  <si>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</si>
  <si>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</si>
  <si>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</si>
  <si>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</si>
  <si>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</si>
  <si>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</si>
  <si>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</si>
  <si>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</si>
  <si>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</si>
  <si>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</si>
  <si>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</si>
  <si>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</si>
  <si>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</si>
  <si>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</si>
  <si>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</si>
  <si>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</si>
  <si>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</si>
  <si>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</si>
  <si>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</si>
  <si>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</si>
  <si>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</si>
  <si>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</si>
  <si>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</si>
  <si>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</si>
  <si>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</si>
  <si>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</si>
  <si>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</si>
  <si>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</si>
  <si>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</si>
  <si>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</si>
  <si>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</si>
  <si>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</si>
  <si>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</si>
  <si>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</si>
  <si>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</si>
  <si>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</si>
  <si>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</si>
  <si>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</si>
  <si>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</si>
  <si>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</si>
  <si>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</si>
  <si>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</si>
  <si>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</si>
  <si>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</si>
  <si>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</si>
  <si>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</si>
  <si>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</si>
  <si>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</si>
  <si>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</si>
  <si>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</si>
  <si>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</si>
  <si>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</si>
  <si>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</si>
  <si>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</si>
  <si>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</si>
  <si>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</si>
  <si>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</si>
  <si>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</si>
  <si>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</si>
  <si>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</si>
  <si>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</si>
  <si>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</si>
  <si>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</si>
  <si>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</si>
  <si>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</si>
  <si>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</si>
  <si>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</si>
  <si>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</si>
  <si>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</si>
  <si>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</si>
  <si>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</si>
  <si>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</si>
  <si>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</si>
  <si>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</si>
  <si>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</si>
  <si>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</si>
  <si>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</si>
  <si>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</si>
  <si>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</si>
  <si>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</si>
  <si>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</si>
  <si>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</si>
  <si>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</si>
  <si>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</si>
  <si>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</si>
  <si>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</si>
  <si>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</si>
  <si>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</si>
  <si>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</si>
  <si>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</si>
  <si>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</si>
  <si>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</si>
  <si>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</si>
  <si>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</si>
  <si>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</si>
  <si>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</si>
  <si>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</si>
  <si>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</si>
  <si>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</si>
  <si>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</si>
  <si>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</si>
  <si>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</si>
  <si>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</si>
  <si>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</si>
  <si>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</si>
  <si>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</si>
  <si>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</si>
  <si>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</si>
  <si>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</si>
  <si>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</si>
  <si>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</si>
  <si>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</si>
  <si>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</si>
  <si>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</si>
  <si>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</si>
  <si>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</si>
  <si>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</si>
  <si>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</si>
  <si>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</si>
  <si>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</si>
  <si>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</si>
  <si>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</si>
  <si>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</si>
  <si>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</si>
  <si>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</si>
  <si>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</si>
  <si>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</si>
  <si>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</si>
  <si>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</si>
  <si>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</si>
  <si>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</si>
  <si>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</si>
  <si>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</si>
  <si>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</si>
  <si>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</si>
  <si>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</si>
  <si>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</si>
  <si>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</si>
  <si>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</si>
  <si>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</si>
  <si>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</si>
  <si>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</si>
  <si>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</si>
  <si>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</si>
  <si>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</si>
  <si>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</si>
  <si>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</si>
  <si>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</si>
  <si>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</si>
  <si>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</si>
  <si>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</si>
  <si>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</si>
  <si>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</si>
  <si>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</si>
  <si>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</si>
  <si>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</si>
  <si>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</si>
  <si>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</si>
  <si>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</si>
  <si>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</si>
  <si>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</si>
  <si>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</si>
  <si>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</si>
  <si>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</si>
  <si>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</si>
  <si>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</si>
  <si>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</si>
  <si>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</si>
  <si>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</si>
  <si>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</si>
  <si>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</si>
  <si>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</si>
  <si>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</si>
  <si>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</si>
  <si>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</si>
  <si>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</si>
  <si>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</si>
  <si>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</si>
  <si>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</si>
  <si>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</si>
  <si>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</si>
  <si>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</si>
  <si>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</si>
  <si>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</si>
  <si>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</si>
  <si>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</si>
  <si>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</si>
  <si>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</si>
  <si>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</si>
  <si>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</si>
  <si>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</si>
  <si>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</si>
  <si>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</si>
  <si>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</si>
  <si>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</si>
  <si>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</si>
  <si>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</si>
  <si>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</si>
  <si>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</si>
  <si>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</si>
  <si>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</si>
  <si>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</si>
  <si>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</si>
  <si>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</si>
  <si>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</si>
  <si>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</si>
  <si>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</si>
  <si>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</si>
  <si>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</si>
  <si>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</si>
  <si>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</si>
  <si>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</si>
  <si>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</si>
  <si>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</si>
  <si>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</si>
  <si>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</si>
  <si>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</si>
  <si>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</si>
  <si>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</si>
  <si>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</si>
  <si>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</si>
  <si>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</si>
  <si>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</si>
  <si>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</si>
  <si>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</si>
  <si>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</si>
  <si>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</si>
  <si>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</si>
  <si>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</si>
  <si>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</si>
  <si>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</si>
  <si>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</si>
  <si>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</si>
  <si>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</si>
  <si>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</si>
  <si>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</si>
  <si>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</si>
  <si>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</si>
  <si>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</si>
  <si>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</si>
  <si>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</si>
  <si>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</si>
  <si>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</si>
  <si>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</si>
  <si>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</si>
  <si>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</si>
  <si>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</si>
  <si>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</si>
  <si>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</si>
  <si>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</si>
  <si>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</si>
  <si>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</si>
  <si>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</si>
  <si>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</si>
  <si>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</si>
  <si>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</si>
  <si>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</si>
  <si>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</si>
  <si>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</si>
  <si>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</si>
  <si>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</si>
  <si>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</si>
  <si>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</si>
  <si>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</si>
  <si>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</si>
  <si>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</si>
  <si>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</si>
  <si>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</si>
  <si>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</si>
  <si>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</si>
  <si>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</si>
  <si>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</si>
  <si>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</si>
  <si>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</si>
  <si>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</si>
  <si>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</si>
  <si>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</si>
  <si>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</si>
  <si>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</si>
  <si>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</si>
  <si>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</si>
  <si>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</si>
  <si>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</si>
  <si>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</si>
  <si>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</si>
  <si>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</si>
  <si>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</si>
  <si>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</si>
  <si>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</si>
  <si>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</si>
  <si>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</si>
  <si>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</si>
  <si>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</si>
  <si>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</si>
  <si>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</si>
  <si>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</si>
  <si>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</si>
  <si>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</si>
  <si>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</si>
  <si>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</si>
  <si>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</si>
  <si>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</si>
  <si>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</si>
  <si>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</si>
  <si>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</si>
  <si>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</si>
  <si>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</si>
  <si>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</si>
  <si>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</si>
  <si>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</si>
  <si>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</si>
  <si>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</si>
  <si>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</si>
  <si>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</si>
  <si>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</si>
  <si>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</si>
  <si>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</si>
  <si>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</si>
  <si>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</si>
  <si>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Веретенникова Ж.А.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</si>
  <si>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</si>
  <si>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</si>
  <si>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</si>
  <si>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</si>
  <si>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</si>
  <si>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</si>
  <si>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</si>
  <si>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</si>
  <si>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</si>
  <si>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</si>
  <si>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</si>
  <si>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</si>
  <si>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</si>
  <si>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</si>
  <si>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 «_31_» __января__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</si>
</sst>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3035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44" zoomScaleNormal="100" workbookViewId="0">
      <selection activeCell="F324" sqref="F32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4280497.8999999994</v>
      </c>
      <c r="J16" s="28">
        <f>J17+J74+J104</f>
        <v>4018540.26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4267523.8999999994</v>
      </c>
      <c r="J17" s="32">
        <f>J19+J32+J44+J51+J59+J66</f>
        <v>4018540.26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4267334.3</v>
      </c>
      <c r="J32" s="55">
        <f>J34+J35+J39+J40+J41+J42+J43</f>
        <v>4018540.26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4267334.3</v>
      </c>
      <c r="J35" s="60">
        <v>4018540.26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>
        <v>0</v>
      </c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189.6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>
        <v>189.6</v>
      </c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12974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12974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12974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12974</v>
      </c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4384231.37</v>
      </c>
      <c r="J113" s="28">
        <f>J114+J197+J226</f>
        <v>4942533.6000000006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4260391.37</v>
      </c>
      <c r="J114" s="32">
        <f>J116+J122+J132+J133+J149+J155+J163+J166+J174+J188</f>
        <v>4859105.6000000006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185231.99000000002</v>
      </c>
      <c r="J116" s="80">
        <f>SUM(J118:J121)</f>
        <v>187328.09000000003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142267.26</v>
      </c>
      <c r="J118" s="95">
        <v>143877.20000000001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42964.73</v>
      </c>
      <c r="J120" s="81">
        <v>43450.89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38391.89</v>
      </c>
      <c r="J122" s="40">
        <f>SUM(J124:J131)</f>
        <v>37803.120000000003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21204.799999999999</v>
      </c>
      <c r="J125" s="81">
        <v>4000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2118.69</v>
      </c>
      <c r="J126" s="81">
        <v>1928.61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6018</v>
      </c>
      <c r="J128" s="81">
        <v>24272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9050.4</v>
      </c>
      <c r="J129" s="81">
        <v>7602.51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0.85</v>
      </c>
      <c r="J174" s="40">
        <f>J179+J180+J181+J182+J183+J184+J185+J186+J187</f>
        <v>19011.73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0.85</v>
      </c>
      <c r="J180" s="82">
        <v>11.73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>
        <v>0</v>
      </c>
      <c r="J184" s="82">
        <v>19000</v>
      </c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4036766.64</v>
      </c>
      <c r="J188" s="40">
        <f>SUM(J190:J196)</f>
        <v>4614962.66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8425</v>
      </c>
      <c r="J190" s="82">
        <v>8419.36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3760017.56</v>
      </c>
      <c r="J191" s="82">
        <v>4300288.46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96636.08</v>
      </c>
      <c r="J193" s="82">
        <v>59753.45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>
        <v>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171688</v>
      </c>
      <c r="J195" s="82">
        <v>246501.39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123840</v>
      </c>
      <c r="J197" s="32">
        <f>J199+J210</f>
        <v>83428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123840</v>
      </c>
      <c r="J199" s="80">
        <f>J201+J202+J203+J204+J208+J209</f>
        <v>83428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123840</v>
      </c>
      <c r="J201" s="95">
        <v>83428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103733.46999999974</v>
      </c>
      <c r="J237" s="114">
        <f>J269-J238-J260</f>
        <v>923993.33999999985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103733.46999999974</v>
      </c>
      <c r="J269" s="117">
        <f>J271+J272+J273</f>
        <v>923993.33999999985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-4340196.42</v>
      </c>
      <c r="J271" s="75">
        <v>-4058018.58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4443929.8899999997</v>
      </c>
      <c r="J272" s="81">
        <v>4982011.92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4384231.37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142267.26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42964.73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311</v>
      </c>
      <c r="F282" s="141" t="s">
        <v>348</v>
      </c>
      <c r="G282" s="184" t="s">
        <v>610</v>
      </c>
      <c r="H282" s="184"/>
      <c r="I282" s="142"/>
      <c r="J282" s="143">
        <v>21204.799999999999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314</v>
      </c>
      <c r="F283" s="141" t="s">
        <v>348</v>
      </c>
      <c r="G283" s="184" t="s">
        <v>610</v>
      </c>
      <c r="H283" s="184"/>
      <c r="I283" s="142"/>
      <c r="J283" s="143">
        <v>338.03</v>
      </c>
      <c r="K283" s="137"/>
      <c r="L283" s="137"/>
    </row>
    <row r="284" spans="2:12" ht="15" customHeight="1">
      <c r="B284" s="182" t="s">
        <v>614</v>
      </c>
      <c r="C284" s="183"/>
      <c r="D284" s="140" t="s">
        <v>606</v>
      </c>
      <c r="E284" s="141" t="s">
        <v>314</v>
      </c>
      <c r="F284" s="141" t="s">
        <v>357</v>
      </c>
      <c r="G284" s="184" t="s">
        <v>610</v>
      </c>
      <c r="H284" s="184"/>
      <c r="I284" s="142"/>
      <c r="J284" s="143">
        <v>1780.66</v>
      </c>
      <c r="K284" s="137"/>
      <c r="L284" s="137"/>
    </row>
    <row r="285" spans="2:12" ht="23.25" customHeight="1">
      <c r="B285" s="182" t="s">
        <v>615</v>
      </c>
      <c r="C285" s="183"/>
      <c r="D285" s="140" t="s">
        <v>606</v>
      </c>
      <c r="E285" s="141" t="s">
        <v>320</v>
      </c>
      <c r="F285" s="141" t="s">
        <v>348</v>
      </c>
      <c r="G285" s="184" t="s">
        <v>610</v>
      </c>
      <c r="H285" s="184"/>
      <c r="I285" s="142"/>
      <c r="J285" s="143">
        <v>6018</v>
      </c>
      <c r="K285" s="137"/>
      <c r="L285" s="137"/>
    </row>
    <row r="286" spans="2:12" ht="15" customHeight="1">
      <c r="B286" s="182" t="s">
        <v>616</v>
      </c>
      <c r="C286" s="183"/>
      <c r="D286" s="140" t="s">
        <v>606</v>
      </c>
      <c r="E286" s="141" t="s">
        <v>323</v>
      </c>
      <c r="F286" s="141" t="s">
        <v>348</v>
      </c>
      <c r="G286" s="184" t="s">
        <v>610</v>
      </c>
      <c r="H286" s="184"/>
      <c r="I286" s="142"/>
      <c r="J286" s="143">
        <v>9050.4</v>
      </c>
      <c r="K286" s="137"/>
      <c r="L286" s="137"/>
    </row>
    <row r="287" spans="2:12" ht="45.75" customHeight="1">
      <c r="B287" s="182" t="s">
        <v>617</v>
      </c>
      <c r="C287" s="183"/>
      <c r="D287" s="140" t="s">
        <v>606</v>
      </c>
      <c r="E287" s="141" t="s">
        <v>443</v>
      </c>
      <c r="F287" s="141" t="s">
        <v>618</v>
      </c>
      <c r="G287" s="184" t="s">
        <v>610</v>
      </c>
      <c r="H287" s="184"/>
      <c r="I287" s="142"/>
      <c r="J287" s="143">
        <v>0.85</v>
      </c>
      <c r="K287" s="137"/>
      <c r="L287" s="137"/>
    </row>
    <row r="288" spans="2:12" ht="23.25" customHeight="1">
      <c r="B288" s="182" t="s">
        <v>619</v>
      </c>
      <c r="C288" s="183"/>
      <c r="D288" s="140" t="s">
        <v>606</v>
      </c>
      <c r="E288" s="141" t="s">
        <v>489</v>
      </c>
      <c r="F288" s="141" t="s">
        <v>348</v>
      </c>
      <c r="G288" s="184" t="s">
        <v>610</v>
      </c>
      <c r="H288" s="184"/>
      <c r="I288" s="142"/>
      <c r="J288" s="143">
        <v>123840</v>
      </c>
      <c r="K288" s="137"/>
      <c r="L288" s="137"/>
    </row>
    <row r="289" spans="2:12" ht="34.5" customHeight="1">
      <c r="B289" s="182" t="s">
        <v>620</v>
      </c>
      <c r="C289" s="183"/>
      <c r="D289" s="140" t="s">
        <v>606</v>
      </c>
      <c r="E289" s="141" t="s">
        <v>469</v>
      </c>
      <c r="F289" s="141" t="s">
        <v>348</v>
      </c>
      <c r="G289" s="184" t="s">
        <v>610</v>
      </c>
      <c r="H289" s="184"/>
      <c r="I289" s="142"/>
      <c r="J289" s="143">
        <v>8425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471</v>
      </c>
      <c r="F290" s="141" t="s">
        <v>348</v>
      </c>
      <c r="G290" s="184" t="s">
        <v>610</v>
      </c>
      <c r="H290" s="184"/>
      <c r="I290" s="142"/>
      <c r="J290" s="143">
        <v>3760017.56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475</v>
      </c>
      <c r="F291" s="141" t="s">
        <v>348</v>
      </c>
      <c r="G291" s="184" t="s">
        <v>610</v>
      </c>
      <c r="H291" s="184"/>
      <c r="I291" s="142"/>
      <c r="J291" s="143">
        <v>96636.08</v>
      </c>
      <c r="K291" s="137"/>
      <c r="L291" s="137"/>
    </row>
    <row r="292" spans="2:12" ht="23.25" customHeight="1">
      <c r="B292" s="182" t="s">
        <v>623</v>
      </c>
      <c r="C292" s="183"/>
      <c r="D292" s="140" t="s">
        <v>606</v>
      </c>
      <c r="E292" s="141" t="s">
        <v>480</v>
      </c>
      <c r="F292" s="141" t="s">
        <v>348</v>
      </c>
      <c r="G292" s="184" t="s">
        <v>610</v>
      </c>
      <c r="H292" s="184"/>
      <c r="I292" s="142"/>
      <c r="J292" s="143">
        <v>171688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259" t="s">
        <v>640</v>
      </c>
      <c r="C299" s="259"/>
      <c r="D299" s="259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47244094488188981" bottom="7.874015748031496E-2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'0503723'!TR_30200300711_2339724544</vt:lpstr>
      <vt:lpstr>'0503723'!TR_30200300711_2339724546</vt:lpstr>
      <vt:lpstr>'0503723'!TR_30200300711_2339724547</vt:lpstr>
      <vt:lpstr>'0503723'!TR_30200300711_2339724548</vt:lpstr>
      <vt:lpstr>'0503723'!TR_30200300711_2339724549</vt:lpstr>
      <vt:lpstr>'0503723'!TR_30200300711_2339724551</vt:lpstr>
      <vt:lpstr>'0503723'!TR_30200300711_2339724552</vt:lpstr>
      <vt:lpstr>'0503723'!TR_30200300711_2339724553</vt:lpstr>
      <vt:lpstr>'0503723'!TR_30200300711_2339724554</vt:lpstr>
      <vt:lpstr>'0503723'!TR_30200300711_2339724556</vt:lpstr>
      <vt:lpstr>'0503723'!TR_30200300711_2339724557</vt:lpstr>
      <vt:lpstr>'0503723'!TR_30200300711_2339724558</vt:lpstr>
      <vt:lpstr>'0503723'!TR_30200300711_2339724560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2024-03-20T07:58:05Z</cp:lastPrinted>
  <dcterms:created xsi:type="dcterms:W3CDTF">2024-03-07T07:54:44Z</dcterms:created>
  <dcterms:modified xsi:type="dcterms:W3CDTF">2024-03-20T07:58:06Z</dcterms:modified>
</cp:coreProperties>
</file>